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ial\Budget\2020-2021 Budget\"/>
    </mc:Choice>
  </mc:AlternateContent>
  <bookViews>
    <workbookView xWindow="0" yWindow="0" windowWidth="28800" windowHeight="12435"/>
  </bookViews>
  <sheets>
    <sheet name="Budget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E59" i="2"/>
  <c r="E65" i="2"/>
  <c r="E67" i="2"/>
  <c r="E69" i="2"/>
  <c r="D5" i="2"/>
  <c r="D8" i="2"/>
  <c r="D47" i="2"/>
  <c r="D57" i="2"/>
  <c r="D59" i="2"/>
  <c r="D67" i="2"/>
  <c r="D69" i="2"/>
  <c r="F57" i="2"/>
  <c r="F44" i="2"/>
  <c r="F37" i="2"/>
  <c r="F28" i="2"/>
  <c r="F23" i="2"/>
  <c r="F17" i="2"/>
  <c r="F59" i="2"/>
  <c r="F67" i="2"/>
  <c r="D62" i="2"/>
  <c r="D55" i="2"/>
  <c r="D54" i="2"/>
  <c r="D53" i="2"/>
  <c r="D52" i="2"/>
  <c r="D51" i="2"/>
  <c r="D50" i="2"/>
  <c r="D49" i="2"/>
  <c r="D48" i="2"/>
  <c r="D40" i="2"/>
  <c r="D44" i="2"/>
  <c r="D31" i="2"/>
  <c r="D37" i="2"/>
  <c r="D35" i="2"/>
  <c r="D34" i="2"/>
  <c r="D33" i="2"/>
  <c r="D26" i="2"/>
  <c r="D28" i="2"/>
  <c r="D20" i="2"/>
  <c r="D23" i="2"/>
  <c r="D22" i="2"/>
  <c r="D21" i="2"/>
  <c r="D17" i="2"/>
  <c r="F8" i="2"/>
  <c r="D7" i="2"/>
  <c r="D6" i="2"/>
</calcChain>
</file>

<file path=xl/sharedStrings.xml><?xml version="1.0" encoding="utf-8"?>
<sst xmlns="http://schemas.openxmlformats.org/spreadsheetml/2006/main" count="97" uniqueCount="89">
  <si>
    <t>Fayette County Groundwater Conservation District</t>
  </si>
  <si>
    <t>Workshop FY 2020-2021 Budget</t>
  </si>
  <si>
    <t>Line #</t>
  </si>
  <si>
    <t>Category</t>
  </si>
  <si>
    <t>Approved 2016-2017 Budget</t>
  </si>
  <si>
    <t>Income</t>
  </si>
  <si>
    <t>I003</t>
  </si>
  <si>
    <t>Taxes</t>
  </si>
  <si>
    <t>I004</t>
  </si>
  <si>
    <t>Fees</t>
  </si>
  <si>
    <t>I005</t>
  </si>
  <si>
    <t>Interest</t>
  </si>
  <si>
    <t>Total</t>
  </si>
  <si>
    <t>Payroll</t>
  </si>
  <si>
    <t>L001</t>
  </si>
  <si>
    <t>Manager</t>
  </si>
  <si>
    <t>L002</t>
  </si>
  <si>
    <t>Admin. Assist.</t>
  </si>
  <si>
    <t>L003</t>
  </si>
  <si>
    <t>FICA/Unemployment/etc.</t>
  </si>
  <si>
    <t>L012</t>
  </si>
  <si>
    <t>Health Insurance</t>
  </si>
  <si>
    <t>L019</t>
  </si>
  <si>
    <t>Director's Compensation</t>
  </si>
  <si>
    <t>L035</t>
  </si>
  <si>
    <t>Employee Savings Plan</t>
  </si>
  <si>
    <t>Utilities</t>
  </si>
  <si>
    <t>L004</t>
  </si>
  <si>
    <t>Telephone</t>
  </si>
  <si>
    <t>L005</t>
  </si>
  <si>
    <t>Internet</t>
  </si>
  <si>
    <t>L006</t>
  </si>
  <si>
    <t>Office Rent</t>
  </si>
  <si>
    <t>Insurance</t>
  </si>
  <si>
    <t>L010</t>
  </si>
  <si>
    <t>Liability Insurance</t>
  </si>
  <si>
    <t>L011</t>
  </si>
  <si>
    <t>Workers Compensation</t>
  </si>
  <si>
    <t>Professional Fees</t>
  </si>
  <si>
    <t>L013</t>
  </si>
  <si>
    <t>Attorney</t>
  </si>
  <si>
    <t>L014</t>
  </si>
  <si>
    <t>Election</t>
  </si>
  <si>
    <t>L015</t>
  </si>
  <si>
    <t>CPA</t>
  </si>
  <si>
    <t>L016</t>
  </si>
  <si>
    <t>Appraisal District</t>
  </si>
  <si>
    <t>L025</t>
  </si>
  <si>
    <t>Hydrologist</t>
  </si>
  <si>
    <t>Database Engineering</t>
  </si>
  <si>
    <t>Traveling &amp; Training Expenses</t>
  </si>
  <si>
    <t>L017</t>
  </si>
  <si>
    <t>Airfare &amp; Hotel</t>
  </si>
  <si>
    <t>L018</t>
  </si>
  <si>
    <t>Mileage/Vehicle Maintenance</t>
  </si>
  <si>
    <t>L020</t>
  </si>
  <si>
    <t>Meals</t>
  </si>
  <si>
    <t>L026</t>
  </si>
  <si>
    <t>Education/Training</t>
  </si>
  <si>
    <t>Other</t>
  </si>
  <si>
    <t>L007</t>
  </si>
  <si>
    <t>Office Supplies</t>
  </si>
  <si>
    <t>L008</t>
  </si>
  <si>
    <t>Postage/Box Rental</t>
  </si>
  <si>
    <t>L009</t>
  </si>
  <si>
    <t>Legal Notices/Publications</t>
  </si>
  <si>
    <t>L022</t>
  </si>
  <si>
    <t>Bank Service Charges</t>
  </si>
  <si>
    <t>L027</t>
  </si>
  <si>
    <t>Due/Subscriptions</t>
  </si>
  <si>
    <t>L033</t>
  </si>
  <si>
    <t>Contingency/Miscellaneous</t>
  </si>
  <si>
    <t>L030</t>
  </si>
  <si>
    <t>Printing &amp; Reproductions</t>
  </si>
  <si>
    <t>L031</t>
  </si>
  <si>
    <t>Service &amp; Maintenance Contracts</t>
  </si>
  <si>
    <t>L032</t>
  </si>
  <si>
    <t>Well Closures</t>
  </si>
  <si>
    <t>L034</t>
  </si>
  <si>
    <t>Water Testing</t>
  </si>
  <si>
    <t>Total Operating Expenses</t>
  </si>
  <si>
    <t>Capitol Outlay</t>
  </si>
  <si>
    <t>C008</t>
  </si>
  <si>
    <t>DBSA Projects</t>
  </si>
  <si>
    <t>Database</t>
  </si>
  <si>
    <t>Total Capital Outlay</t>
  </si>
  <si>
    <t>Total Budget Expenses</t>
  </si>
  <si>
    <t>Transfer to Reserve R003</t>
  </si>
  <si>
    <t>Deficit/Surplus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</si>
</sst>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6" fillId="2" borderId="0" xfId="0" applyFont="1" applyFill="1"/>
    <xf numFmtId="0" fontId="0" fillId="0" borderId="0" xfId="0" applyFill="1"/>
    <xf numFmtId="43" fontId="0" fillId="0" borderId="0" xfId="1" applyNumberFormat="1" applyFont="1"/>
    <xf numFmtId="9" fontId="0" fillId="0" borderId="0" xfId="2" applyFont="1"/>
    <xf numFmtId="44" fontId="0" fillId="0" borderId="0" xfId="1" applyFont="1" applyFill="1"/>
    <xf numFmtId="44" fontId="0" fillId="0" borderId="0" xfId="1" applyFont="1"/>
    <xf numFmtId="0" fontId="0" fillId="3" borderId="0" xfId="0" applyFill="1"/>
    <xf numFmtId="0" fontId="6" fillId="3" borderId="0" xfId="0" applyFont="1" applyFill="1"/>
    <xf numFmtId="43" fontId="6" fillId="3" borderId="0" xfId="1" applyNumberFormat="1" applyFont="1" applyFill="1"/>
    <xf numFmtId="44" fontId="0" fillId="3" borderId="0" xfId="1" applyFont="1" applyFill="1"/>
    <xf numFmtId="43" fontId="0" fillId="2" borderId="0" xfId="1" applyNumberFormat="1" applyFont="1" applyFill="1"/>
    <xf numFmtId="44" fontId="0" fillId="2" borderId="0" xfId="1" applyFont="1" applyFill="1"/>
    <xf numFmtId="43" fontId="8" fillId="4" borderId="0" xfId="1" applyNumberFormat="1" applyFont="1" applyFill="1"/>
    <xf numFmtId="0" fontId="8" fillId="0" borderId="0" xfId="0" applyFont="1" applyFill="1"/>
    <xf numFmtId="0" fontId="2" fillId="0" borderId="0" xfId="0" applyFont="1"/>
    <xf numFmtId="0" fontId="6" fillId="5" borderId="0" xfId="0" applyFont="1" applyFill="1"/>
    <xf numFmtId="43" fontId="6" fillId="5" borderId="0" xfId="1" applyNumberFormat="1" applyFont="1" applyFill="1"/>
    <xf numFmtId="44" fontId="0" fillId="5" borderId="0" xfId="1" applyFont="1" applyFill="1"/>
    <xf numFmtId="43" fontId="0" fillId="0" borderId="0" xfId="1" applyNumberFormat="1" applyFont="1" applyFill="1"/>
    <xf numFmtId="9" fontId="0" fillId="0" borderId="0" xfId="2" applyFont="1" applyFill="1"/>
    <xf numFmtId="43" fontId="0" fillId="3" borderId="0" xfId="1" applyNumberFormat="1" applyFont="1" applyFill="1"/>
    <xf numFmtId="43" fontId="6" fillId="2" borderId="0" xfId="1" applyNumberFormat="1" applyFont="1" applyFill="1"/>
    <xf numFmtId="0" fontId="6" fillId="0" borderId="0" xfId="0" applyFont="1" applyFill="1"/>
    <xf numFmtId="43" fontId="6" fillId="0" borderId="0" xfId="1" applyNumberFormat="1" applyFont="1" applyFill="1"/>
    <xf numFmtId="164" fontId="6" fillId="3" borderId="0" xfId="0" applyNumberFormat="1" applyFont="1" applyFill="1"/>
    <xf numFmtId="0" fontId="6" fillId="0" borderId="0" xfId="0" applyFont="1"/>
    <xf numFmtId="4" fontId="6" fillId="2" borderId="0" xfId="0" applyNumberFormat="1" applyFont="1" applyFill="1"/>
    <xf numFmtId="4" fontId="6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/>
    <xf numFmtId="44" fontId="1" fillId="0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A2" sqref="A2:E2"/>
    </sheetView>
  </sheetViews>
  <sheetFormatPr defaultRowHeight="15" x14ac:dyDescent="0.25"/>
  <cols>
    <col min="2" max="2" width="28.5703125" customWidth="1"/>
    <col min="3" max="3" width="19.5703125" customWidth="1"/>
    <col min="4" max="4" width="14.42578125" hidden="1" customWidth="1"/>
    <col min="5" max="5" width="18.85546875" customWidth="1"/>
    <col min="6" max="6" width="21.5703125" customWidth="1"/>
    <col min="255" max="255" width="28.5703125" customWidth="1"/>
    <col min="256" max="257" width="19.5703125" customWidth="1"/>
    <col min="258" max="258" width="0" hidden="1" customWidth="1"/>
    <col min="259" max="259" width="17.7109375" bestFit="1" customWidth="1"/>
    <col min="260" max="260" width="11.28515625" customWidth="1"/>
    <col min="261" max="261" width="11.28515625" bestFit="1" customWidth="1"/>
    <col min="511" max="511" width="28.5703125" customWidth="1"/>
    <col min="512" max="513" width="19.5703125" customWidth="1"/>
    <col min="514" max="514" width="0" hidden="1" customWidth="1"/>
    <col min="515" max="515" width="17.7109375" bestFit="1" customWidth="1"/>
    <col min="516" max="516" width="11.28515625" customWidth="1"/>
    <col min="517" max="517" width="11.28515625" bestFit="1" customWidth="1"/>
    <col min="767" max="767" width="28.5703125" customWidth="1"/>
    <col min="768" max="769" width="19.5703125" customWidth="1"/>
    <col min="770" max="770" width="0" hidden="1" customWidth="1"/>
    <col min="771" max="771" width="17.7109375" bestFit="1" customWidth="1"/>
    <col min="772" max="772" width="11.28515625" customWidth="1"/>
    <col min="773" max="773" width="11.28515625" bestFit="1" customWidth="1"/>
    <col min="1023" max="1023" width="28.5703125" customWidth="1"/>
    <col min="1024" max="1025" width="19.5703125" customWidth="1"/>
    <col min="1026" max="1026" width="0" hidden="1" customWidth="1"/>
    <col min="1027" max="1027" width="17.7109375" bestFit="1" customWidth="1"/>
    <col min="1028" max="1028" width="11.28515625" customWidth="1"/>
    <col min="1029" max="1029" width="11.28515625" bestFit="1" customWidth="1"/>
    <col min="1279" max="1279" width="28.5703125" customWidth="1"/>
    <col min="1280" max="1281" width="19.5703125" customWidth="1"/>
    <col min="1282" max="1282" width="0" hidden="1" customWidth="1"/>
    <col min="1283" max="1283" width="17.7109375" bestFit="1" customWidth="1"/>
    <col min="1284" max="1284" width="11.28515625" customWidth="1"/>
    <col min="1285" max="1285" width="11.28515625" bestFit="1" customWidth="1"/>
    <col min="1535" max="1535" width="28.5703125" customWidth="1"/>
    <col min="1536" max="1537" width="19.5703125" customWidth="1"/>
    <col min="1538" max="1538" width="0" hidden="1" customWidth="1"/>
    <col min="1539" max="1539" width="17.7109375" bestFit="1" customWidth="1"/>
    <col min="1540" max="1540" width="11.28515625" customWidth="1"/>
    <col min="1541" max="1541" width="11.28515625" bestFit="1" customWidth="1"/>
    <col min="1791" max="1791" width="28.5703125" customWidth="1"/>
    <col min="1792" max="1793" width="19.5703125" customWidth="1"/>
    <col min="1794" max="1794" width="0" hidden="1" customWidth="1"/>
    <col min="1795" max="1795" width="17.7109375" bestFit="1" customWidth="1"/>
    <col min="1796" max="1796" width="11.28515625" customWidth="1"/>
    <col min="1797" max="1797" width="11.28515625" bestFit="1" customWidth="1"/>
    <col min="2047" max="2047" width="28.5703125" customWidth="1"/>
    <col min="2048" max="2049" width="19.5703125" customWidth="1"/>
    <col min="2050" max="2050" width="0" hidden="1" customWidth="1"/>
    <col min="2051" max="2051" width="17.7109375" bestFit="1" customWidth="1"/>
    <col min="2052" max="2052" width="11.28515625" customWidth="1"/>
    <col min="2053" max="2053" width="11.28515625" bestFit="1" customWidth="1"/>
    <col min="2303" max="2303" width="28.5703125" customWidth="1"/>
    <col min="2304" max="2305" width="19.5703125" customWidth="1"/>
    <col min="2306" max="2306" width="0" hidden="1" customWidth="1"/>
    <col min="2307" max="2307" width="17.7109375" bestFit="1" customWidth="1"/>
    <col min="2308" max="2308" width="11.28515625" customWidth="1"/>
    <col min="2309" max="2309" width="11.28515625" bestFit="1" customWidth="1"/>
    <col min="2559" max="2559" width="28.5703125" customWidth="1"/>
    <col min="2560" max="2561" width="19.5703125" customWidth="1"/>
    <col min="2562" max="2562" width="0" hidden="1" customWidth="1"/>
    <col min="2563" max="2563" width="17.7109375" bestFit="1" customWidth="1"/>
    <col min="2564" max="2564" width="11.28515625" customWidth="1"/>
    <col min="2565" max="2565" width="11.28515625" bestFit="1" customWidth="1"/>
    <col min="2815" max="2815" width="28.5703125" customWidth="1"/>
    <col min="2816" max="2817" width="19.5703125" customWidth="1"/>
    <col min="2818" max="2818" width="0" hidden="1" customWidth="1"/>
    <col min="2819" max="2819" width="17.7109375" bestFit="1" customWidth="1"/>
    <col min="2820" max="2820" width="11.28515625" customWidth="1"/>
    <col min="2821" max="2821" width="11.28515625" bestFit="1" customWidth="1"/>
    <col min="3071" max="3071" width="28.5703125" customWidth="1"/>
    <col min="3072" max="3073" width="19.5703125" customWidth="1"/>
    <col min="3074" max="3074" width="0" hidden="1" customWidth="1"/>
    <col min="3075" max="3075" width="17.7109375" bestFit="1" customWidth="1"/>
    <col min="3076" max="3076" width="11.28515625" customWidth="1"/>
    <col min="3077" max="3077" width="11.28515625" bestFit="1" customWidth="1"/>
    <col min="3327" max="3327" width="28.5703125" customWidth="1"/>
    <col min="3328" max="3329" width="19.5703125" customWidth="1"/>
    <col min="3330" max="3330" width="0" hidden="1" customWidth="1"/>
    <col min="3331" max="3331" width="17.7109375" bestFit="1" customWidth="1"/>
    <col min="3332" max="3332" width="11.28515625" customWidth="1"/>
    <col min="3333" max="3333" width="11.28515625" bestFit="1" customWidth="1"/>
    <col min="3583" max="3583" width="28.5703125" customWidth="1"/>
    <col min="3584" max="3585" width="19.5703125" customWidth="1"/>
    <col min="3586" max="3586" width="0" hidden="1" customWidth="1"/>
    <col min="3587" max="3587" width="17.7109375" bestFit="1" customWidth="1"/>
    <col min="3588" max="3588" width="11.28515625" customWidth="1"/>
    <col min="3589" max="3589" width="11.28515625" bestFit="1" customWidth="1"/>
    <col min="3839" max="3839" width="28.5703125" customWidth="1"/>
    <col min="3840" max="3841" width="19.5703125" customWidth="1"/>
    <col min="3842" max="3842" width="0" hidden="1" customWidth="1"/>
    <col min="3843" max="3843" width="17.7109375" bestFit="1" customWidth="1"/>
    <col min="3844" max="3844" width="11.28515625" customWidth="1"/>
    <col min="3845" max="3845" width="11.28515625" bestFit="1" customWidth="1"/>
    <col min="4095" max="4095" width="28.5703125" customWidth="1"/>
    <col min="4096" max="4097" width="19.5703125" customWidth="1"/>
    <col min="4098" max="4098" width="0" hidden="1" customWidth="1"/>
    <col min="4099" max="4099" width="17.7109375" bestFit="1" customWidth="1"/>
    <col min="4100" max="4100" width="11.28515625" customWidth="1"/>
    <col min="4101" max="4101" width="11.28515625" bestFit="1" customWidth="1"/>
    <col min="4351" max="4351" width="28.5703125" customWidth="1"/>
    <col min="4352" max="4353" width="19.5703125" customWidth="1"/>
    <col min="4354" max="4354" width="0" hidden="1" customWidth="1"/>
    <col min="4355" max="4355" width="17.7109375" bestFit="1" customWidth="1"/>
    <col min="4356" max="4356" width="11.28515625" customWidth="1"/>
    <col min="4357" max="4357" width="11.28515625" bestFit="1" customWidth="1"/>
    <col min="4607" max="4607" width="28.5703125" customWidth="1"/>
    <col min="4608" max="4609" width="19.5703125" customWidth="1"/>
    <col min="4610" max="4610" width="0" hidden="1" customWidth="1"/>
    <col min="4611" max="4611" width="17.7109375" bestFit="1" customWidth="1"/>
    <col min="4612" max="4612" width="11.28515625" customWidth="1"/>
    <col min="4613" max="4613" width="11.28515625" bestFit="1" customWidth="1"/>
    <col min="4863" max="4863" width="28.5703125" customWidth="1"/>
    <col min="4864" max="4865" width="19.5703125" customWidth="1"/>
    <col min="4866" max="4866" width="0" hidden="1" customWidth="1"/>
    <col min="4867" max="4867" width="17.7109375" bestFit="1" customWidth="1"/>
    <col min="4868" max="4868" width="11.28515625" customWidth="1"/>
    <col min="4869" max="4869" width="11.28515625" bestFit="1" customWidth="1"/>
    <col min="5119" max="5119" width="28.5703125" customWidth="1"/>
    <col min="5120" max="5121" width="19.5703125" customWidth="1"/>
    <col min="5122" max="5122" width="0" hidden="1" customWidth="1"/>
    <col min="5123" max="5123" width="17.7109375" bestFit="1" customWidth="1"/>
    <col min="5124" max="5124" width="11.28515625" customWidth="1"/>
    <col min="5125" max="5125" width="11.28515625" bestFit="1" customWidth="1"/>
    <col min="5375" max="5375" width="28.5703125" customWidth="1"/>
    <col min="5376" max="5377" width="19.5703125" customWidth="1"/>
    <col min="5378" max="5378" width="0" hidden="1" customWidth="1"/>
    <col min="5379" max="5379" width="17.7109375" bestFit="1" customWidth="1"/>
    <col min="5380" max="5380" width="11.28515625" customWidth="1"/>
    <col min="5381" max="5381" width="11.28515625" bestFit="1" customWidth="1"/>
    <col min="5631" max="5631" width="28.5703125" customWidth="1"/>
    <col min="5632" max="5633" width="19.5703125" customWidth="1"/>
    <col min="5634" max="5634" width="0" hidden="1" customWidth="1"/>
    <col min="5635" max="5635" width="17.7109375" bestFit="1" customWidth="1"/>
    <col min="5636" max="5636" width="11.28515625" customWidth="1"/>
    <col min="5637" max="5637" width="11.28515625" bestFit="1" customWidth="1"/>
    <col min="5887" max="5887" width="28.5703125" customWidth="1"/>
    <col min="5888" max="5889" width="19.5703125" customWidth="1"/>
    <col min="5890" max="5890" width="0" hidden="1" customWidth="1"/>
    <col min="5891" max="5891" width="17.7109375" bestFit="1" customWidth="1"/>
    <col min="5892" max="5892" width="11.28515625" customWidth="1"/>
    <col min="5893" max="5893" width="11.28515625" bestFit="1" customWidth="1"/>
    <col min="6143" max="6143" width="28.5703125" customWidth="1"/>
    <col min="6144" max="6145" width="19.5703125" customWidth="1"/>
    <col min="6146" max="6146" width="0" hidden="1" customWidth="1"/>
    <col min="6147" max="6147" width="17.7109375" bestFit="1" customWidth="1"/>
    <col min="6148" max="6148" width="11.28515625" customWidth="1"/>
    <col min="6149" max="6149" width="11.28515625" bestFit="1" customWidth="1"/>
    <col min="6399" max="6399" width="28.5703125" customWidth="1"/>
    <col min="6400" max="6401" width="19.5703125" customWidth="1"/>
    <col min="6402" max="6402" width="0" hidden="1" customWidth="1"/>
    <col min="6403" max="6403" width="17.7109375" bestFit="1" customWidth="1"/>
    <col min="6404" max="6404" width="11.28515625" customWidth="1"/>
    <col min="6405" max="6405" width="11.28515625" bestFit="1" customWidth="1"/>
    <col min="6655" max="6655" width="28.5703125" customWidth="1"/>
    <col min="6656" max="6657" width="19.5703125" customWidth="1"/>
    <col min="6658" max="6658" width="0" hidden="1" customWidth="1"/>
    <col min="6659" max="6659" width="17.7109375" bestFit="1" customWidth="1"/>
    <col min="6660" max="6660" width="11.28515625" customWidth="1"/>
    <col min="6661" max="6661" width="11.28515625" bestFit="1" customWidth="1"/>
    <col min="6911" max="6911" width="28.5703125" customWidth="1"/>
    <col min="6912" max="6913" width="19.5703125" customWidth="1"/>
    <col min="6914" max="6914" width="0" hidden="1" customWidth="1"/>
    <col min="6915" max="6915" width="17.7109375" bestFit="1" customWidth="1"/>
    <col min="6916" max="6916" width="11.28515625" customWidth="1"/>
    <col min="6917" max="6917" width="11.28515625" bestFit="1" customWidth="1"/>
    <col min="7167" max="7167" width="28.5703125" customWidth="1"/>
    <col min="7168" max="7169" width="19.5703125" customWidth="1"/>
    <col min="7170" max="7170" width="0" hidden="1" customWidth="1"/>
    <col min="7171" max="7171" width="17.7109375" bestFit="1" customWidth="1"/>
    <col min="7172" max="7172" width="11.28515625" customWidth="1"/>
    <col min="7173" max="7173" width="11.28515625" bestFit="1" customWidth="1"/>
    <col min="7423" max="7423" width="28.5703125" customWidth="1"/>
    <col min="7424" max="7425" width="19.5703125" customWidth="1"/>
    <col min="7426" max="7426" width="0" hidden="1" customWidth="1"/>
    <col min="7427" max="7427" width="17.7109375" bestFit="1" customWidth="1"/>
    <col min="7428" max="7428" width="11.28515625" customWidth="1"/>
    <col min="7429" max="7429" width="11.28515625" bestFit="1" customWidth="1"/>
    <col min="7679" max="7679" width="28.5703125" customWidth="1"/>
    <col min="7680" max="7681" width="19.5703125" customWidth="1"/>
    <col min="7682" max="7682" width="0" hidden="1" customWidth="1"/>
    <col min="7683" max="7683" width="17.7109375" bestFit="1" customWidth="1"/>
    <col min="7684" max="7684" width="11.28515625" customWidth="1"/>
    <col min="7685" max="7685" width="11.28515625" bestFit="1" customWidth="1"/>
    <col min="7935" max="7935" width="28.5703125" customWidth="1"/>
    <col min="7936" max="7937" width="19.5703125" customWidth="1"/>
    <col min="7938" max="7938" width="0" hidden="1" customWidth="1"/>
    <col min="7939" max="7939" width="17.7109375" bestFit="1" customWidth="1"/>
    <col min="7940" max="7940" width="11.28515625" customWidth="1"/>
    <col min="7941" max="7941" width="11.28515625" bestFit="1" customWidth="1"/>
    <col min="8191" max="8191" width="28.5703125" customWidth="1"/>
    <col min="8192" max="8193" width="19.5703125" customWidth="1"/>
    <col min="8194" max="8194" width="0" hidden="1" customWidth="1"/>
    <col min="8195" max="8195" width="17.7109375" bestFit="1" customWidth="1"/>
    <col min="8196" max="8196" width="11.28515625" customWidth="1"/>
    <col min="8197" max="8197" width="11.28515625" bestFit="1" customWidth="1"/>
    <col min="8447" max="8447" width="28.5703125" customWidth="1"/>
    <col min="8448" max="8449" width="19.5703125" customWidth="1"/>
    <col min="8450" max="8450" width="0" hidden="1" customWidth="1"/>
    <col min="8451" max="8451" width="17.7109375" bestFit="1" customWidth="1"/>
    <col min="8452" max="8452" width="11.28515625" customWidth="1"/>
    <col min="8453" max="8453" width="11.28515625" bestFit="1" customWidth="1"/>
    <col min="8703" max="8703" width="28.5703125" customWidth="1"/>
    <col min="8704" max="8705" width="19.5703125" customWidth="1"/>
    <col min="8706" max="8706" width="0" hidden="1" customWidth="1"/>
    <col min="8707" max="8707" width="17.7109375" bestFit="1" customWidth="1"/>
    <col min="8708" max="8708" width="11.28515625" customWidth="1"/>
    <col min="8709" max="8709" width="11.28515625" bestFit="1" customWidth="1"/>
    <col min="8959" max="8959" width="28.5703125" customWidth="1"/>
    <col min="8960" max="8961" width="19.5703125" customWidth="1"/>
    <col min="8962" max="8962" width="0" hidden="1" customWidth="1"/>
    <col min="8963" max="8963" width="17.7109375" bestFit="1" customWidth="1"/>
    <col min="8964" max="8964" width="11.28515625" customWidth="1"/>
    <col min="8965" max="8965" width="11.28515625" bestFit="1" customWidth="1"/>
    <col min="9215" max="9215" width="28.5703125" customWidth="1"/>
    <col min="9216" max="9217" width="19.5703125" customWidth="1"/>
    <col min="9218" max="9218" width="0" hidden="1" customWidth="1"/>
    <col min="9219" max="9219" width="17.7109375" bestFit="1" customWidth="1"/>
    <col min="9220" max="9220" width="11.28515625" customWidth="1"/>
    <col min="9221" max="9221" width="11.28515625" bestFit="1" customWidth="1"/>
    <col min="9471" max="9471" width="28.5703125" customWidth="1"/>
    <col min="9472" max="9473" width="19.5703125" customWidth="1"/>
    <col min="9474" max="9474" width="0" hidden="1" customWidth="1"/>
    <col min="9475" max="9475" width="17.7109375" bestFit="1" customWidth="1"/>
    <col min="9476" max="9476" width="11.28515625" customWidth="1"/>
    <col min="9477" max="9477" width="11.28515625" bestFit="1" customWidth="1"/>
    <col min="9727" max="9727" width="28.5703125" customWidth="1"/>
    <col min="9728" max="9729" width="19.5703125" customWidth="1"/>
    <col min="9730" max="9730" width="0" hidden="1" customWidth="1"/>
    <col min="9731" max="9731" width="17.7109375" bestFit="1" customWidth="1"/>
    <col min="9732" max="9732" width="11.28515625" customWidth="1"/>
    <col min="9733" max="9733" width="11.28515625" bestFit="1" customWidth="1"/>
    <col min="9983" max="9983" width="28.5703125" customWidth="1"/>
    <col min="9984" max="9985" width="19.5703125" customWidth="1"/>
    <col min="9986" max="9986" width="0" hidden="1" customWidth="1"/>
    <col min="9987" max="9987" width="17.7109375" bestFit="1" customWidth="1"/>
    <col min="9988" max="9988" width="11.28515625" customWidth="1"/>
    <col min="9989" max="9989" width="11.28515625" bestFit="1" customWidth="1"/>
    <col min="10239" max="10239" width="28.5703125" customWidth="1"/>
    <col min="10240" max="10241" width="19.5703125" customWidth="1"/>
    <col min="10242" max="10242" width="0" hidden="1" customWidth="1"/>
    <col min="10243" max="10243" width="17.7109375" bestFit="1" customWidth="1"/>
    <col min="10244" max="10244" width="11.28515625" customWidth="1"/>
    <col min="10245" max="10245" width="11.28515625" bestFit="1" customWidth="1"/>
    <col min="10495" max="10495" width="28.5703125" customWidth="1"/>
    <col min="10496" max="10497" width="19.5703125" customWidth="1"/>
    <col min="10498" max="10498" width="0" hidden="1" customWidth="1"/>
    <col min="10499" max="10499" width="17.7109375" bestFit="1" customWidth="1"/>
    <col min="10500" max="10500" width="11.28515625" customWidth="1"/>
    <col min="10501" max="10501" width="11.28515625" bestFit="1" customWidth="1"/>
    <col min="10751" max="10751" width="28.5703125" customWidth="1"/>
    <col min="10752" max="10753" width="19.5703125" customWidth="1"/>
    <col min="10754" max="10754" width="0" hidden="1" customWidth="1"/>
    <col min="10755" max="10755" width="17.7109375" bestFit="1" customWidth="1"/>
    <col min="10756" max="10756" width="11.28515625" customWidth="1"/>
    <col min="10757" max="10757" width="11.28515625" bestFit="1" customWidth="1"/>
    <col min="11007" max="11007" width="28.5703125" customWidth="1"/>
    <col min="11008" max="11009" width="19.5703125" customWidth="1"/>
    <col min="11010" max="11010" width="0" hidden="1" customWidth="1"/>
    <col min="11011" max="11011" width="17.7109375" bestFit="1" customWidth="1"/>
    <col min="11012" max="11012" width="11.28515625" customWidth="1"/>
    <col min="11013" max="11013" width="11.28515625" bestFit="1" customWidth="1"/>
    <col min="11263" max="11263" width="28.5703125" customWidth="1"/>
    <col min="11264" max="11265" width="19.5703125" customWidth="1"/>
    <col min="11266" max="11266" width="0" hidden="1" customWidth="1"/>
    <col min="11267" max="11267" width="17.7109375" bestFit="1" customWidth="1"/>
    <col min="11268" max="11268" width="11.28515625" customWidth="1"/>
    <col min="11269" max="11269" width="11.28515625" bestFit="1" customWidth="1"/>
    <col min="11519" max="11519" width="28.5703125" customWidth="1"/>
    <col min="11520" max="11521" width="19.5703125" customWidth="1"/>
    <col min="11522" max="11522" width="0" hidden="1" customWidth="1"/>
    <col min="11523" max="11523" width="17.7109375" bestFit="1" customWidth="1"/>
    <col min="11524" max="11524" width="11.28515625" customWidth="1"/>
    <col min="11525" max="11525" width="11.28515625" bestFit="1" customWidth="1"/>
    <col min="11775" max="11775" width="28.5703125" customWidth="1"/>
    <col min="11776" max="11777" width="19.5703125" customWidth="1"/>
    <col min="11778" max="11778" width="0" hidden="1" customWidth="1"/>
    <col min="11779" max="11779" width="17.7109375" bestFit="1" customWidth="1"/>
    <col min="11780" max="11780" width="11.28515625" customWidth="1"/>
    <col min="11781" max="11781" width="11.28515625" bestFit="1" customWidth="1"/>
    <col min="12031" max="12031" width="28.5703125" customWidth="1"/>
    <col min="12032" max="12033" width="19.5703125" customWidth="1"/>
    <col min="12034" max="12034" width="0" hidden="1" customWidth="1"/>
    <col min="12035" max="12035" width="17.7109375" bestFit="1" customWidth="1"/>
    <col min="12036" max="12036" width="11.28515625" customWidth="1"/>
    <col min="12037" max="12037" width="11.28515625" bestFit="1" customWidth="1"/>
    <col min="12287" max="12287" width="28.5703125" customWidth="1"/>
    <col min="12288" max="12289" width="19.5703125" customWidth="1"/>
    <col min="12290" max="12290" width="0" hidden="1" customWidth="1"/>
    <col min="12291" max="12291" width="17.7109375" bestFit="1" customWidth="1"/>
    <col min="12292" max="12292" width="11.28515625" customWidth="1"/>
    <col min="12293" max="12293" width="11.28515625" bestFit="1" customWidth="1"/>
    <col min="12543" max="12543" width="28.5703125" customWidth="1"/>
    <col min="12544" max="12545" width="19.5703125" customWidth="1"/>
    <col min="12546" max="12546" width="0" hidden="1" customWidth="1"/>
    <col min="12547" max="12547" width="17.7109375" bestFit="1" customWidth="1"/>
    <col min="12548" max="12548" width="11.28515625" customWidth="1"/>
    <col min="12549" max="12549" width="11.28515625" bestFit="1" customWidth="1"/>
    <col min="12799" max="12799" width="28.5703125" customWidth="1"/>
    <col min="12800" max="12801" width="19.5703125" customWidth="1"/>
    <col min="12802" max="12802" width="0" hidden="1" customWidth="1"/>
    <col min="12803" max="12803" width="17.7109375" bestFit="1" customWidth="1"/>
    <col min="12804" max="12804" width="11.28515625" customWidth="1"/>
    <col min="12805" max="12805" width="11.28515625" bestFit="1" customWidth="1"/>
    <col min="13055" max="13055" width="28.5703125" customWidth="1"/>
    <col min="13056" max="13057" width="19.5703125" customWidth="1"/>
    <col min="13058" max="13058" width="0" hidden="1" customWidth="1"/>
    <col min="13059" max="13059" width="17.7109375" bestFit="1" customWidth="1"/>
    <col min="13060" max="13060" width="11.28515625" customWidth="1"/>
    <col min="13061" max="13061" width="11.28515625" bestFit="1" customWidth="1"/>
    <col min="13311" max="13311" width="28.5703125" customWidth="1"/>
    <col min="13312" max="13313" width="19.5703125" customWidth="1"/>
    <col min="13314" max="13314" width="0" hidden="1" customWidth="1"/>
    <col min="13315" max="13315" width="17.7109375" bestFit="1" customWidth="1"/>
    <col min="13316" max="13316" width="11.28515625" customWidth="1"/>
    <col min="13317" max="13317" width="11.28515625" bestFit="1" customWidth="1"/>
    <col min="13567" max="13567" width="28.5703125" customWidth="1"/>
    <col min="13568" max="13569" width="19.5703125" customWidth="1"/>
    <col min="13570" max="13570" width="0" hidden="1" customWidth="1"/>
    <col min="13571" max="13571" width="17.7109375" bestFit="1" customWidth="1"/>
    <col min="13572" max="13572" width="11.28515625" customWidth="1"/>
    <col min="13573" max="13573" width="11.28515625" bestFit="1" customWidth="1"/>
    <col min="13823" max="13823" width="28.5703125" customWidth="1"/>
    <col min="13824" max="13825" width="19.5703125" customWidth="1"/>
    <col min="13826" max="13826" width="0" hidden="1" customWidth="1"/>
    <col min="13827" max="13827" width="17.7109375" bestFit="1" customWidth="1"/>
    <col min="13828" max="13828" width="11.28515625" customWidth="1"/>
    <col min="13829" max="13829" width="11.28515625" bestFit="1" customWidth="1"/>
    <col min="14079" max="14079" width="28.5703125" customWidth="1"/>
    <col min="14080" max="14081" width="19.5703125" customWidth="1"/>
    <col min="14082" max="14082" width="0" hidden="1" customWidth="1"/>
    <col min="14083" max="14083" width="17.7109375" bestFit="1" customWidth="1"/>
    <col min="14084" max="14084" width="11.28515625" customWidth="1"/>
    <col min="14085" max="14085" width="11.28515625" bestFit="1" customWidth="1"/>
    <col min="14335" max="14335" width="28.5703125" customWidth="1"/>
    <col min="14336" max="14337" width="19.5703125" customWidth="1"/>
    <col min="14338" max="14338" width="0" hidden="1" customWidth="1"/>
    <col min="14339" max="14339" width="17.7109375" bestFit="1" customWidth="1"/>
    <col min="14340" max="14340" width="11.28515625" customWidth="1"/>
    <col min="14341" max="14341" width="11.28515625" bestFit="1" customWidth="1"/>
    <col min="14591" max="14591" width="28.5703125" customWidth="1"/>
    <col min="14592" max="14593" width="19.5703125" customWidth="1"/>
    <col min="14594" max="14594" width="0" hidden="1" customWidth="1"/>
    <col min="14595" max="14595" width="17.7109375" bestFit="1" customWidth="1"/>
    <col min="14596" max="14596" width="11.28515625" customWidth="1"/>
    <col min="14597" max="14597" width="11.28515625" bestFit="1" customWidth="1"/>
    <col min="14847" max="14847" width="28.5703125" customWidth="1"/>
    <col min="14848" max="14849" width="19.5703125" customWidth="1"/>
    <col min="14850" max="14850" width="0" hidden="1" customWidth="1"/>
    <col min="14851" max="14851" width="17.7109375" bestFit="1" customWidth="1"/>
    <col min="14852" max="14852" width="11.28515625" customWidth="1"/>
    <col min="14853" max="14853" width="11.28515625" bestFit="1" customWidth="1"/>
    <col min="15103" max="15103" width="28.5703125" customWidth="1"/>
    <col min="15104" max="15105" width="19.5703125" customWidth="1"/>
    <col min="15106" max="15106" width="0" hidden="1" customWidth="1"/>
    <col min="15107" max="15107" width="17.7109375" bestFit="1" customWidth="1"/>
    <col min="15108" max="15108" width="11.28515625" customWidth="1"/>
    <col min="15109" max="15109" width="11.28515625" bestFit="1" customWidth="1"/>
    <col min="15359" max="15359" width="28.5703125" customWidth="1"/>
    <col min="15360" max="15361" width="19.5703125" customWidth="1"/>
    <col min="15362" max="15362" width="0" hidden="1" customWidth="1"/>
    <col min="15363" max="15363" width="17.7109375" bestFit="1" customWidth="1"/>
    <col min="15364" max="15364" width="11.28515625" customWidth="1"/>
    <col min="15365" max="15365" width="11.28515625" bestFit="1" customWidth="1"/>
    <col min="15615" max="15615" width="28.5703125" customWidth="1"/>
    <col min="15616" max="15617" width="19.5703125" customWidth="1"/>
    <col min="15618" max="15618" width="0" hidden="1" customWidth="1"/>
    <col min="15619" max="15619" width="17.7109375" bestFit="1" customWidth="1"/>
    <col min="15620" max="15620" width="11.28515625" customWidth="1"/>
    <col min="15621" max="15621" width="11.28515625" bestFit="1" customWidth="1"/>
    <col min="15871" max="15871" width="28.5703125" customWidth="1"/>
    <col min="15872" max="15873" width="19.5703125" customWidth="1"/>
    <col min="15874" max="15874" width="0" hidden="1" customWidth="1"/>
    <col min="15875" max="15875" width="17.7109375" bestFit="1" customWidth="1"/>
    <col min="15876" max="15876" width="11.28515625" customWidth="1"/>
    <col min="15877" max="15877" width="11.28515625" bestFit="1" customWidth="1"/>
    <col min="16127" max="16127" width="28.5703125" customWidth="1"/>
    <col min="16128" max="16129" width="19.5703125" customWidth="1"/>
    <col min="16130" max="16130" width="0" hidden="1" customWidth="1"/>
    <col min="16131" max="16131" width="17.7109375" bestFit="1" customWidth="1"/>
    <col min="16132" max="16132" width="11.28515625" customWidth="1"/>
    <col min="16133" max="16133" width="11.28515625" bestFit="1" customWidth="1"/>
  </cols>
  <sheetData>
    <row r="1" spans="1:6" ht="23.25" x14ac:dyDescent="0.35">
      <c r="A1" s="34" t="s">
        <v>0</v>
      </c>
      <c r="B1" s="34"/>
      <c r="C1" s="34"/>
      <c r="D1" s="34"/>
      <c r="E1" s="34"/>
    </row>
    <row r="2" spans="1:6" ht="20.25" x14ac:dyDescent="0.3">
      <c r="A2" s="35" t="s">
        <v>1</v>
      </c>
      <c r="B2" s="36"/>
      <c r="C2" s="36"/>
      <c r="D2" s="36"/>
      <c r="E2" s="36"/>
    </row>
    <row r="3" spans="1:6" s="4" customFormat="1" ht="30.75" thickBot="1" x14ac:dyDescent="0.3">
      <c r="A3" s="1" t="s">
        <v>2</v>
      </c>
      <c r="B3" s="1" t="s">
        <v>3</v>
      </c>
      <c r="C3" s="1"/>
      <c r="D3" s="1" t="s">
        <v>4</v>
      </c>
      <c r="E3" s="2"/>
      <c r="F3" s="3" t="s">
        <v>1</v>
      </c>
    </row>
    <row r="4" spans="1:6" s="7" customFormat="1" x14ac:dyDescent="0.25">
      <c r="A4" s="5"/>
      <c r="B4" s="6" t="s">
        <v>5</v>
      </c>
      <c r="C4" s="5"/>
      <c r="D4" s="5"/>
      <c r="E4" s="5"/>
      <c r="F4" s="5"/>
    </row>
    <row r="5" spans="1:6" x14ac:dyDescent="0.25">
      <c r="A5" t="s">
        <v>6</v>
      </c>
      <c r="B5" t="s">
        <v>7</v>
      </c>
      <c r="C5" s="8"/>
      <c r="D5" s="9" t="e">
        <f>(#REF!-C5)/C5</f>
        <v>#REF!</v>
      </c>
      <c r="E5" s="10"/>
      <c r="F5" s="37">
        <v>339648.4</v>
      </c>
    </row>
    <row r="6" spans="1:6" x14ac:dyDescent="0.25">
      <c r="A6" t="s">
        <v>8</v>
      </c>
      <c r="B6" t="s">
        <v>9</v>
      </c>
      <c r="C6" s="8"/>
      <c r="D6" s="9" t="e">
        <f>(#REF!-C6)/C6</f>
        <v>#REF!</v>
      </c>
      <c r="E6" s="11"/>
      <c r="F6" s="10">
        <v>2000</v>
      </c>
    </row>
    <row r="7" spans="1:6" x14ac:dyDescent="0.25">
      <c r="A7" t="s">
        <v>10</v>
      </c>
      <c r="B7" t="s">
        <v>11</v>
      </c>
      <c r="C7" s="8"/>
      <c r="D7" s="9" t="e">
        <f>(#REF!-C7)/C7</f>
        <v>#REF!</v>
      </c>
      <c r="E7" s="11"/>
      <c r="F7" s="11">
        <v>2000</v>
      </c>
    </row>
    <row r="8" spans="1:6" s="7" customFormat="1" x14ac:dyDescent="0.25">
      <c r="A8" s="12"/>
      <c r="B8" s="13" t="s">
        <v>12</v>
      </c>
      <c r="C8" s="14"/>
      <c r="D8" s="14" t="e">
        <f t="shared" ref="D8" si="0">SUM(D5:D7)</f>
        <v>#REF!</v>
      </c>
      <c r="E8" s="15"/>
      <c r="F8" s="15">
        <f>SUM(F5:F7)</f>
        <v>343648.4</v>
      </c>
    </row>
    <row r="9" spans="1:6" x14ac:dyDescent="0.25">
      <c r="C9" s="8"/>
      <c r="E9" s="11"/>
      <c r="F9" s="11"/>
    </row>
    <row r="10" spans="1:6" s="7" customFormat="1" x14ac:dyDescent="0.25">
      <c r="A10" s="5"/>
      <c r="B10" s="6" t="s">
        <v>13</v>
      </c>
      <c r="C10" s="16"/>
      <c r="D10" s="5"/>
      <c r="E10" s="17"/>
      <c r="F10" s="17"/>
    </row>
    <row r="11" spans="1:6" x14ac:dyDescent="0.25">
      <c r="A11" t="s">
        <v>14</v>
      </c>
      <c r="B11" t="s">
        <v>15</v>
      </c>
      <c r="C11" s="8"/>
      <c r="D11" s="18">
        <v>73993.5</v>
      </c>
      <c r="E11" s="10"/>
      <c r="F11" s="11">
        <v>78119</v>
      </c>
    </row>
    <row r="12" spans="1:6" x14ac:dyDescent="0.25">
      <c r="A12" t="s">
        <v>16</v>
      </c>
      <c r="B12" s="19" t="s">
        <v>17</v>
      </c>
      <c r="C12" s="8"/>
      <c r="D12" s="18">
        <v>38036.25</v>
      </c>
      <c r="E12" s="10"/>
      <c r="F12" s="11">
        <v>40157</v>
      </c>
    </row>
    <row r="13" spans="1:6" x14ac:dyDescent="0.25">
      <c r="A13" t="s">
        <v>18</v>
      </c>
      <c r="B13" s="19" t="s">
        <v>19</v>
      </c>
      <c r="C13" s="8"/>
      <c r="D13" s="8">
        <v>9000</v>
      </c>
      <c r="E13" s="10"/>
      <c r="F13" s="10">
        <v>9500</v>
      </c>
    </row>
    <row r="14" spans="1:6" x14ac:dyDescent="0.25">
      <c r="A14" t="s">
        <v>20</v>
      </c>
      <c r="B14" s="19" t="s">
        <v>21</v>
      </c>
      <c r="C14" s="8"/>
      <c r="D14" s="18">
        <v>25000</v>
      </c>
      <c r="E14" s="10"/>
      <c r="F14" s="11">
        <v>32000</v>
      </c>
    </row>
    <row r="15" spans="1:6" x14ac:dyDescent="0.25">
      <c r="A15" t="s">
        <v>22</v>
      </c>
      <c r="B15" s="19" t="s">
        <v>23</v>
      </c>
      <c r="C15" s="8"/>
      <c r="D15" s="8">
        <v>2700</v>
      </c>
      <c r="E15" s="10"/>
      <c r="F15" s="11">
        <v>2700</v>
      </c>
    </row>
    <row r="16" spans="1:6" x14ac:dyDescent="0.25">
      <c r="A16" t="s">
        <v>24</v>
      </c>
      <c r="B16" s="19" t="s">
        <v>25</v>
      </c>
      <c r="C16" s="8"/>
      <c r="D16" s="8">
        <v>2500</v>
      </c>
      <c r="E16" s="10"/>
      <c r="F16" s="11">
        <v>3550</v>
      </c>
    </row>
    <row r="17" spans="1:7" s="7" customFormat="1" x14ac:dyDescent="0.25">
      <c r="A17" s="12"/>
      <c r="B17" s="13" t="s">
        <v>12</v>
      </c>
      <c r="C17" s="14"/>
      <c r="D17" s="14">
        <f t="shared" ref="D17" si="1">SUM(D11:D16)</f>
        <v>151229.75</v>
      </c>
      <c r="E17" s="15"/>
      <c r="F17" s="15">
        <f>SUM(F11:F16)</f>
        <v>166026</v>
      </c>
    </row>
    <row r="18" spans="1:7" x14ac:dyDescent="0.25">
      <c r="C18" s="8"/>
      <c r="E18" s="10"/>
      <c r="F18" s="11"/>
    </row>
    <row r="19" spans="1:7" s="7" customFormat="1" x14ac:dyDescent="0.25">
      <c r="A19" s="5"/>
      <c r="B19" s="6" t="s">
        <v>26</v>
      </c>
      <c r="C19" s="16"/>
      <c r="D19" s="5"/>
      <c r="E19" s="17"/>
      <c r="F19" s="17"/>
    </row>
    <row r="20" spans="1:7" x14ac:dyDescent="0.25">
      <c r="A20" t="s">
        <v>27</v>
      </c>
      <c r="B20" t="s">
        <v>28</v>
      </c>
      <c r="C20" s="8"/>
      <c r="D20" s="9" t="e">
        <f>(#REF!-C20)/C20</f>
        <v>#REF!</v>
      </c>
      <c r="E20" s="10"/>
      <c r="F20" s="11">
        <v>5100</v>
      </c>
    </row>
    <row r="21" spans="1:7" x14ac:dyDescent="0.25">
      <c r="A21" t="s">
        <v>29</v>
      </c>
      <c r="B21" t="s">
        <v>30</v>
      </c>
      <c r="C21" s="8"/>
      <c r="D21" s="9" t="e">
        <f>(#REF!-C21)/C21</f>
        <v>#REF!</v>
      </c>
      <c r="E21" s="10"/>
      <c r="F21" s="11">
        <v>1700</v>
      </c>
    </row>
    <row r="22" spans="1:7" x14ac:dyDescent="0.25">
      <c r="A22" t="s">
        <v>31</v>
      </c>
      <c r="B22" t="s">
        <v>32</v>
      </c>
      <c r="C22" s="8"/>
      <c r="D22" s="9" t="e">
        <f>(#REF!-C22)/C22</f>
        <v>#REF!</v>
      </c>
      <c r="E22" s="10"/>
      <c r="F22" s="11">
        <v>250</v>
      </c>
    </row>
    <row r="23" spans="1:7" s="7" customFormat="1" x14ac:dyDescent="0.25">
      <c r="A23" s="12"/>
      <c r="B23" s="13" t="s">
        <v>12</v>
      </c>
      <c r="C23" s="14"/>
      <c r="D23" s="14" t="e">
        <f t="shared" ref="D23" si="2">SUM(D20:D22)</f>
        <v>#REF!</v>
      </c>
      <c r="E23" s="15"/>
      <c r="F23" s="15">
        <f>SUM(F20:F22)</f>
        <v>7050</v>
      </c>
    </row>
    <row r="24" spans="1:7" x14ac:dyDescent="0.25">
      <c r="C24" s="8"/>
      <c r="E24" s="10"/>
      <c r="F24" s="11"/>
    </row>
    <row r="25" spans="1:7" s="7" customFormat="1" x14ac:dyDescent="0.25">
      <c r="A25" s="5"/>
      <c r="B25" s="6" t="s">
        <v>33</v>
      </c>
      <c r="C25" s="16"/>
      <c r="D25" s="5"/>
      <c r="E25" s="17"/>
      <c r="F25" s="17"/>
    </row>
    <row r="26" spans="1:7" x14ac:dyDescent="0.25">
      <c r="A26" t="s">
        <v>34</v>
      </c>
      <c r="B26" t="s">
        <v>35</v>
      </c>
      <c r="C26" s="8"/>
      <c r="D26" s="9" t="e">
        <f>(#REF!-C26)/C26</f>
        <v>#REF!</v>
      </c>
      <c r="E26" s="10"/>
      <c r="F26" s="11">
        <v>2500</v>
      </c>
    </row>
    <row r="27" spans="1:7" x14ac:dyDescent="0.25">
      <c r="A27" t="s">
        <v>36</v>
      </c>
      <c r="B27" t="s">
        <v>37</v>
      </c>
      <c r="C27" s="8"/>
      <c r="D27" s="8">
        <v>500</v>
      </c>
      <c r="E27" s="10"/>
      <c r="F27" s="10">
        <v>800</v>
      </c>
    </row>
    <row r="28" spans="1:7" s="7" customFormat="1" x14ac:dyDescent="0.25">
      <c r="A28" s="12"/>
      <c r="B28" s="13" t="s">
        <v>12</v>
      </c>
      <c r="C28" s="14"/>
      <c r="D28" s="14" t="e">
        <f t="shared" ref="D28" si="3">SUM(D26:D27)</f>
        <v>#REF!</v>
      </c>
      <c r="E28" s="15"/>
      <c r="F28" s="15">
        <f>SUM(F26:F27)</f>
        <v>3300</v>
      </c>
    </row>
    <row r="29" spans="1:7" x14ac:dyDescent="0.25">
      <c r="C29" s="8"/>
      <c r="E29" s="10"/>
      <c r="F29" s="11"/>
    </row>
    <row r="30" spans="1:7" s="7" customFormat="1" x14ac:dyDescent="0.25">
      <c r="A30" s="5"/>
      <c r="B30" s="6" t="s">
        <v>38</v>
      </c>
      <c r="C30" s="16"/>
      <c r="D30" s="5"/>
      <c r="E30" s="17"/>
      <c r="F30" s="17"/>
    </row>
    <row r="31" spans="1:7" x14ac:dyDescent="0.25">
      <c r="A31" t="s">
        <v>39</v>
      </c>
      <c r="B31" t="s">
        <v>40</v>
      </c>
      <c r="C31" s="8"/>
      <c r="D31" s="9" t="e">
        <f>(#REF!-C31)/C31</f>
        <v>#REF!</v>
      </c>
      <c r="E31" s="10"/>
      <c r="F31" s="11">
        <v>16500</v>
      </c>
    </row>
    <row r="32" spans="1:7" x14ac:dyDescent="0.25">
      <c r="A32" t="s">
        <v>41</v>
      </c>
      <c r="B32" t="s">
        <v>42</v>
      </c>
      <c r="C32" s="8"/>
      <c r="D32" s="8">
        <v>4000</v>
      </c>
      <c r="E32" s="10"/>
      <c r="F32" s="10">
        <v>4000</v>
      </c>
      <c r="G32" s="20"/>
    </row>
    <row r="33" spans="1:6" x14ac:dyDescent="0.25">
      <c r="A33" t="s">
        <v>43</v>
      </c>
      <c r="B33" t="s">
        <v>44</v>
      </c>
      <c r="C33" s="8"/>
      <c r="D33" s="9" t="e">
        <f>(#REF!-C33)/C33</f>
        <v>#REF!</v>
      </c>
      <c r="E33" s="10"/>
      <c r="F33" s="38">
        <v>4500</v>
      </c>
    </row>
    <row r="34" spans="1:6" x14ac:dyDescent="0.25">
      <c r="A34" t="s">
        <v>45</v>
      </c>
      <c r="B34" t="s">
        <v>46</v>
      </c>
      <c r="C34" s="8"/>
      <c r="D34" s="9" t="e">
        <f>(#REF!-C34)/C34</f>
        <v>#REF!</v>
      </c>
      <c r="E34" s="10"/>
      <c r="F34" s="11">
        <v>12000</v>
      </c>
    </row>
    <row r="35" spans="1:6" x14ac:dyDescent="0.25">
      <c r="A35" t="s">
        <v>47</v>
      </c>
      <c r="B35" t="s">
        <v>48</v>
      </c>
      <c r="C35" s="8"/>
      <c r="D35" s="9" t="e">
        <f>(#REF!-C35)/C35</f>
        <v>#REF!</v>
      </c>
      <c r="E35" s="10"/>
      <c r="F35" s="11">
        <v>60000</v>
      </c>
    </row>
    <row r="36" spans="1:6" x14ac:dyDescent="0.25">
      <c r="A36" t="s">
        <v>24</v>
      </c>
      <c r="B36" t="s">
        <v>49</v>
      </c>
      <c r="C36" s="8"/>
      <c r="D36" s="9"/>
      <c r="E36" s="10"/>
      <c r="F36" s="11">
        <v>20000</v>
      </c>
    </row>
    <row r="37" spans="1:6" s="7" customFormat="1" x14ac:dyDescent="0.25">
      <c r="A37" s="13"/>
      <c r="B37" s="13" t="s">
        <v>12</v>
      </c>
      <c r="C37" s="14"/>
      <c r="D37" s="14" t="e">
        <f>SUM(D31:D35)</f>
        <v>#REF!</v>
      </c>
      <c r="E37" s="15"/>
      <c r="F37" s="15">
        <f>SUM(F31:F36)</f>
        <v>117000</v>
      </c>
    </row>
    <row r="38" spans="1:6" x14ac:dyDescent="0.25">
      <c r="C38" s="8"/>
      <c r="E38" s="10"/>
      <c r="F38" s="11"/>
    </row>
    <row r="39" spans="1:6" s="7" customFormat="1" x14ac:dyDescent="0.25">
      <c r="A39" s="5"/>
      <c r="B39" s="6" t="s">
        <v>50</v>
      </c>
      <c r="C39" s="16"/>
      <c r="D39" s="5"/>
      <c r="E39" s="17"/>
      <c r="F39" s="17"/>
    </row>
    <row r="40" spans="1:6" x14ac:dyDescent="0.25">
      <c r="A40" t="s">
        <v>51</v>
      </c>
      <c r="B40" t="s">
        <v>52</v>
      </c>
      <c r="C40" s="8"/>
      <c r="D40" s="9" t="e">
        <f>(#REF!-C40)/C40</f>
        <v>#REF!</v>
      </c>
      <c r="E40" s="10"/>
      <c r="F40" s="11">
        <v>1250</v>
      </c>
    </row>
    <row r="41" spans="1:6" x14ac:dyDescent="0.25">
      <c r="A41" t="s">
        <v>53</v>
      </c>
      <c r="B41" t="s">
        <v>54</v>
      </c>
      <c r="C41" s="8"/>
      <c r="D41" s="8">
        <v>3500</v>
      </c>
      <c r="E41" s="10"/>
      <c r="F41" s="11">
        <v>3500</v>
      </c>
    </row>
    <row r="42" spans="1:6" x14ac:dyDescent="0.25">
      <c r="A42" t="s">
        <v>55</v>
      </c>
      <c r="B42" t="s">
        <v>56</v>
      </c>
      <c r="C42" s="8"/>
      <c r="D42" s="8">
        <v>1000</v>
      </c>
      <c r="E42" s="10"/>
      <c r="F42" s="11">
        <v>1000</v>
      </c>
    </row>
    <row r="43" spans="1:6" x14ac:dyDescent="0.25">
      <c r="A43" t="s">
        <v>57</v>
      </c>
      <c r="B43" t="s">
        <v>58</v>
      </c>
      <c r="C43" s="8"/>
      <c r="D43" s="8">
        <v>4000</v>
      </c>
      <c r="E43" s="10"/>
      <c r="F43" s="10">
        <v>5000</v>
      </c>
    </row>
    <row r="44" spans="1:6" s="7" customFormat="1" x14ac:dyDescent="0.25">
      <c r="A44" s="21"/>
      <c r="B44" s="21" t="s">
        <v>12</v>
      </c>
      <c r="C44" s="22"/>
      <c r="D44" s="22" t="e">
        <f t="shared" ref="D44" si="4">SUM(D40:D43)</f>
        <v>#REF!</v>
      </c>
      <c r="E44" s="23"/>
      <c r="F44" s="23">
        <f>SUM(F40:F43)</f>
        <v>10750</v>
      </c>
    </row>
    <row r="45" spans="1:6" x14ac:dyDescent="0.25">
      <c r="C45" s="8"/>
      <c r="E45" s="10"/>
      <c r="F45" s="11"/>
    </row>
    <row r="46" spans="1:6" s="7" customFormat="1" x14ac:dyDescent="0.25">
      <c r="A46" s="5"/>
      <c r="B46" s="6" t="s">
        <v>59</v>
      </c>
      <c r="C46" s="16"/>
      <c r="D46" s="5"/>
      <c r="E46" s="17"/>
      <c r="F46" s="17"/>
    </row>
    <row r="47" spans="1:6" x14ac:dyDescent="0.25">
      <c r="A47" t="s">
        <v>60</v>
      </c>
      <c r="B47" t="s">
        <v>61</v>
      </c>
      <c r="C47" s="8"/>
      <c r="D47" s="9" t="e">
        <f>(#REF!-C47)/C47</f>
        <v>#REF!</v>
      </c>
      <c r="E47" s="10"/>
      <c r="F47" s="11">
        <v>5000</v>
      </c>
    </row>
    <row r="48" spans="1:6" x14ac:dyDescent="0.25">
      <c r="A48" t="s">
        <v>62</v>
      </c>
      <c r="B48" t="s">
        <v>63</v>
      </c>
      <c r="C48" s="8"/>
      <c r="D48" s="9" t="e">
        <f>(#REF!-C48)/C48</f>
        <v>#REF!</v>
      </c>
      <c r="E48" s="10"/>
      <c r="F48" s="11">
        <v>3000</v>
      </c>
    </row>
    <row r="49" spans="1:6" x14ac:dyDescent="0.25">
      <c r="A49" s="7" t="s">
        <v>64</v>
      </c>
      <c r="B49" s="7" t="s">
        <v>65</v>
      </c>
      <c r="C49" s="24"/>
      <c r="D49" s="25" t="e">
        <f>(#REF!-C49)/C49</f>
        <v>#REF!</v>
      </c>
      <c r="E49" s="10"/>
      <c r="F49" s="11">
        <v>1500</v>
      </c>
    </row>
    <row r="50" spans="1:6" x14ac:dyDescent="0.25">
      <c r="A50" t="s">
        <v>66</v>
      </c>
      <c r="B50" t="s">
        <v>67</v>
      </c>
      <c r="C50" s="8"/>
      <c r="D50" s="9" t="e">
        <f>(#REF!-C50)/C50</f>
        <v>#REF!</v>
      </c>
      <c r="E50" s="10"/>
      <c r="F50" s="11">
        <v>250</v>
      </c>
    </row>
    <row r="51" spans="1:6" x14ac:dyDescent="0.25">
      <c r="A51" t="s">
        <v>68</v>
      </c>
      <c r="B51" t="s">
        <v>69</v>
      </c>
      <c r="C51" s="8"/>
      <c r="D51" s="9" t="e">
        <f>(#REF!-C51)/C51</f>
        <v>#REF!</v>
      </c>
      <c r="E51" s="10"/>
      <c r="F51" s="10">
        <v>5000</v>
      </c>
    </row>
    <row r="52" spans="1:6" x14ac:dyDescent="0.25">
      <c r="A52" t="s">
        <v>70</v>
      </c>
      <c r="B52" t="s">
        <v>71</v>
      </c>
      <c r="C52" s="8"/>
      <c r="D52" s="9" t="e">
        <f>(#REF!-C52)/C52</f>
        <v>#REF!</v>
      </c>
      <c r="E52" s="10"/>
      <c r="F52" s="11">
        <v>5000</v>
      </c>
    </row>
    <row r="53" spans="1:6" x14ac:dyDescent="0.25">
      <c r="A53" t="s">
        <v>72</v>
      </c>
      <c r="B53" t="s">
        <v>73</v>
      </c>
      <c r="C53" s="8"/>
      <c r="D53" s="9" t="e">
        <f>(#REF!-C53)/C53</f>
        <v>#REF!</v>
      </c>
      <c r="E53" s="10"/>
      <c r="F53" s="11">
        <v>1500</v>
      </c>
    </row>
    <row r="54" spans="1:6" x14ac:dyDescent="0.25">
      <c r="A54" t="s">
        <v>74</v>
      </c>
      <c r="B54" t="s">
        <v>75</v>
      </c>
      <c r="C54" s="8"/>
      <c r="D54" s="9" t="e">
        <f>(#REF!-C54)/C54</f>
        <v>#REF!</v>
      </c>
      <c r="E54" s="10"/>
      <c r="F54" s="10">
        <v>10000</v>
      </c>
    </row>
    <row r="55" spans="1:6" x14ac:dyDescent="0.25">
      <c r="A55" t="s">
        <v>76</v>
      </c>
      <c r="B55" t="s">
        <v>77</v>
      </c>
      <c r="C55" s="8"/>
      <c r="D55" s="9" t="e">
        <f>(#REF!-C55)/C55</f>
        <v>#REF!</v>
      </c>
      <c r="E55" s="10"/>
      <c r="F55" s="11">
        <v>1000</v>
      </c>
    </row>
    <row r="56" spans="1:6" x14ac:dyDescent="0.25">
      <c r="A56" s="7" t="s">
        <v>78</v>
      </c>
      <c r="B56" s="7" t="s">
        <v>79</v>
      </c>
      <c r="C56" s="24"/>
      <c r="D56" s="25"/>
      <c r="E56" s="10"/>
      <c r="F56" s="11">
        <v>2000</v>
      </c>
    </row>
    <row r="57" spans="1:6" s="7" customFormat="1" x14ac:dyDescent="0.25">
      <c r="A57" s="13"/>
      <c r="B57" s="13" t="s">
        <v>12</v>
      </c>
      <c r="C57" s="14"/>
      <c r="D57" s="14" t="e">
        <f>SUM(D47:D56)</f>
        <v>#REF!</v>
      </c>
      <c r="E57" s="15"/>
      <c r="F57" s="15">
        <f>SUM(F47:F56)</f>
        <v>34250</v>
      </c>
    </row>
    <row r="58" spans="1:6" x14ac:dyDescent="0.25">
      <c r="C58" s="8"/>
      <c r="E58" s="10"/>
      <c r="F58" s="11"/>
    </row>
    <row r="59" spans="1:6" s="7" customFormat="1" x14ac:dyDescent="0.25">
      <c r="A59" s="12"/>
      <c r="B59" s="13" t="s">
        <v>80</v>
      </c>
      <c r="C59" s="26"/>
      <c r="D59" s="26" t="e">
        <f>SUM(D57,D44,D37,D28,D23,D17)</f>
        <v>#REF!</v>
      </c>
      <c r="E59" s="15">
        <f>SUM(E57,E44,E37,E28,E23,E17)</f>
        <v>0</v>
      </c>
      <c r="F59" s="15">
        <f>SUM(F57,F44,F37,F28,F23,F17)</f>
        <v>338376</v>
      </c>
    </row>
    <row r="60" spans="1:6" x14ac:dyDescent="0.25">
      <c r="C60" s="8"/>
      <c r="E60" s="10"/>
      <c r="F60" s="11"/>
    </row>
    <row r="61" spans="1:6" s="7" customFormat="1" x14ac:dyDescent="0.25">
      <c r="A61" s="5"/>
      <c r="B61" s="6" t="s">
        <v>81</v>
      </c>
      <c r="C61" s="16"/>
      <c r="D61" s="5"/>
      <c r="E61" s="10"/>
      <c r="F61" s="10"/>
    </row>
    <row r="62" spans="1:6" x14ac:dyDescent="0.25">
      <c r="A62" t="s">
        <v>82</v>
      </c>
      <c r="B62" s="19" t="s">
        <v>83</v>
      </c>
      <c r="C62" s="8"/>
      <c r="D62" s="9" t="e">
        <f>(#REF!-C62)/C62</f>
        <v>#REF!</v>
      </c>
      <c r="E62" s="10">
        <v>65000</v>
      </c>
      <c r="F62" s="11"/>
    </row>
    <row r="63" spans="1:6" x14ac:dyDescent="0.25">
      <c r="B63" s="19" t="s">
        <v>84</v>
      </c>
      <c r="C63" s="8"/>
      <c r="D63" s="9"/>
      <c r="E63" s="10"/>
      <c r="F63" s="11"/>
    </row>
    <row r="64" spans="1:6" x14ac:dyDescent="0.25">
      <c r="B64" s="19"/>
      <c r="C64" s="8"/>
      <c r="D64" s="9"/>
      <c r="E64" s="10">
        <v>0</v>
      </c>
      <c r="F64" s="11"/>
    </row>
    <row r="65" spans="1:6" s="7" customFormat="1" x14ac:dyDescent="0.25">
      <c r="A65" s="5"/>
      <c r="B65" s="6" t="s">
        <v>85</v>
      </c>
      <c r="C65" s="27"/>
      <c r="D65" s="27">
        <v>100000</v>
      </c>
      <c r="E65" s="10">
        <f>SUM(E62)</f>
        <v>65000</v>
      </c>
      <c r="F65" s="10"/>
    </row>
    <row r="66" spans="1:6" s="7" customFormat="1" x14ac:dyDescent="0.25">
      <c r="B66" s="28"/>
      <c r="C66" s="29"/>
      <c r="D66" s="29"/>
      <c r="E66" s="10"/>
      <c r="F66" s="10"/>
    </row>
    <row r="67" spans="1:6" x14ac:dyDescent="0.25">
      <c r="A67" s="12"/>
      <c r="B67" s="13" t="s">
        <v>86</v>
      </c>
      <c r="C67" s="30"/>
      <c r="D67" s="30" t="e">
        <f t="shared" ref="D67:F67" si="5">SUM(D59+D65)</f>
        <v>#REF!</v>
      </c>
      <c r="E67" s="30">
        <f t="shared" si="5"/>
        <v>65000</v>
      </c>
      <c r="F67" s="30">
        <f t="shared" si="5"/>
        <v>338376</v>
      </c>
    </row>
    <row r="68" spans="1:6" x14ac:dyDescent="0.25">
      <c r="B68" s="31" t="s">
        <v>87</v>
      </c>
      <c r="C68" s="8"/>
      <c r="E68" s="10"/>
      <c r="F68" s="11"/>
    </row>
    <row r="69" spans="1:6" s="7" customFormat="1" x14ac:dyDescent="0.25">
      <c r="A69" s="5"/>
      <c r="B69" s="6" t="s">
        <v>88</v>
      </c>
      <c r="C69" s="32"/>
      <c r="D69" s="32" t="e">
        <f>D8-D67</f>
        <v>#REF!</v>
      </c>
      <c r="E69" s="33">
        <f>E8-E67</f>
        <v>-65000</v>
      </c>
      <c r="F69" s="33">
        <f>F8-F67</f>
        <v>5272.4000000000233</v>
      </c>
    </row>
  </sheetData>
  <mergeCells count="2">
    <mergeCell ref="A1:E1"/>
    <mergeCell ref="A2:E2"/>
  </mergeCells>
  <pageMargins left="0.25" right="0.25" top="0.25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Pyle</dc:creator>
  <cp:lastModifiedBy>Wendi Pyle</cp:lastModifiedBy>
  <dcterms:created xsi:type="dcterms:W3CDTF">2020-07-31T12:14:22Z</dcterms:created>
  <dcterms:modified xsi:type="dcterms:W3CDTF">2020-11-02T17:59:51Z</dcterms:modified>
</cp:coreProperties>
</file>